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795" windowHeight="89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9" i="1"/>
  <c r="C9" l="1"/>
  <c r="D9" s="1"/>
  <c r="E9" s="1"/>
  <c r="C10"/>
  <c r="D10" s="1"/>
  <c r="E10" s="1"/>
  <c r="C11"/>
  <c r="D11" s="1"/>
  <c r="E11" s="1"/>
  <c r="C12"/>
  <c r="D12" s="1"/>
  <c r="E12" s="1"/>
  <c r="C8"/>
  <c r="D8" s="1"/>
  <c r="E8" s="1"/>
  <c r="K8"/>
  <c r="L8" s="1"/>
  <c r="L9"/>
  <c r="K10"/>
  <c r="L10" s="1"/>
  <c r="K11"/>
  <c r="L11" s="1"/>
  <c r="K12"/>
  <c r="L12" s="1"/>
  <c r="J13"/>
  <c r="F13"/>
  <c r="B13"/>
  <c r="C13" l="1"/>
  <c r="G11"/>
  <c r="I11" s="1"/>
  <c r="M11" s="1"/>
  <c r="G9"/>
  <c r="I9" s="1"/>
  <c r="M9" s="1"/>
  <c r="L13"/>
  <c r="G12"/>
  <c r="I12" s="1"/>
  <c r="M12" s="1"/>
  <c r="G10"/>
  <c r="I10" s="1"/>
  <c r="M10" s="1"/>
  <c r="G8"/>
  <c r="H8" s="1"/>
  <c r="E13"/>
  <c r="K13"/>
  <c r="D13"/>
  <c r="H9" l="1"/>
  <c r="N9" s="1"/>
  <c r="H11"/>
  <c r="N11" s="1"/>
  <c r="P11" s="1"/>
  <c r="I8"/>
  <c r="G13"/>
  <c r="H10"/>
  <c r="N10" s="1"/>
  <c r="P10" s="1"/>
  <c r="H12"/>
  <c r="P9" l="1"/>
  <c r="O9"/>
  <c r="I13"/>
  <c r="M8"/>
  <c r="H13"/>
  <c r="O11"/>
  <c r="N12"/>
  <c r="P12" s="1"/>
  <c r="O10"/>
  <c r="N8" l="1"/>
  <c r="P8" s="1"/>
  <c r="P13" s="1"/>
  <c r="M13"/>
  <c r="O12"/>
  <c r="N13" l="1"/>
  <c r="O8"/>
  <c r="O13" s="1"/>
</calcChain>
</file>

<file path=xl/sharedStrings.xml><?xml version="1.0" encoding="utf-8"?>
<sst xmlns="http://schemas.openxmlformats.org/spreadsheetml/2006/main" count="34" uniqueCount="30">
  <si>
    <t>PLANILLA DE RC-IVA</t>
  </si>
  <si>
    <t>NOMBRE</t>
  </si>
  <si>
    <t>SUELDO NETO</t>
  </si>
  <si>
    <t>DOS MINIMO</t>
  </si>
  <si>
    <t>DIF. SUJETA IMPUESTO</t>
  </si>
  <si>
    <t>IMPUESTO 13%</t>
  </si>
  <si>
    <t>COMPUTO FORM. 110</t>
  </si>
  <si>
    <t>13% S/DOS MINIMO</t>
  </si>
  <si>
    <t>SALDO A FAVOR</t>
  </si>
  <si>
    <t>SALDO ANTERIOR A FAVOR DEPEND.</t>
  </si>
  <si>
    <t>SALDO FAV. DEP.</t>
  </si>
  <si>
    <t>SALDO UTILIZ.</t>
  </si>
  <si>
    <t>IMPSTO. A PAGAR</t>
  </si>
  <si>
    <t>SALDO/MES SGTE.</t>
  </si>
  <si>
    <t>FISCO</t>
  </si>
  <si>
    <t>DEPEND.</t>
  </si>
  <si>
    <t>MES ANT.</t>
  </si>
  <si>
    <t>ACTUAL.</t>
  </si>
  <si>
    <t>TOTAL</t>
  </si>
  <si>
    <t>TOTAL GENERAL Bs.</t>
  </si>
  <si>
    <t>TRABAJDOR</t>
  </si>
  <si>
    <t>C013</t>
  </si>
  <si>
    <t>C26</t>
  </si>
  <si>
    <t>C1001</t>
  </si>
  <si>
    <t>C202</t>
  </si>
  <si>
    <t>C215</t>
  </si>
  <si>
    <t>C228</t>
  </si>
  <si>
    <t>C909</t>
  </si>
  <si>
    <t>C244</t>
  </si>
  <si>
    <t xml:space="preserve"> MES Julio 2013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</si>
</sst>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11">
    <font>
      <sz val="10"/>
      <name val="Calibri"/>
    </font>
    <font>
      <sz val="10"/>
      <name val="Calibri"/>
    </font>
    <font>
      <b/>
      <sz val="8"/>
      <name val="Arial"/>
      <family val="2"/>
    </font>
    <font>
      <sz val="7"/>
      <name val="Arial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/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/>
    </xf>
    <xf numFmtId="40" fontId="8" fillId="0" borderId="6" xfId="0" applyNumberFormat="1" applyFont="1" applyBorder="1"/>
    <xf numFmtId="4" fontId="8" fillId="0" borderId="6" xfId="0" applyNumberFormat="1" applyFont="1" applyBorder="1"/>
    <xf numFmtId="4" fontId="9" fillId="0" borderId="6" xfId="0" applyNumberFormat="1" applyFont="1" applyBorder="1"/>
    <xf numFmtId="4" fontId="10" fillId="0" borderId="6" xfId="0" applyNumberFormat="1" applyFont="1" applyBorder="1"/>
    <xf numFmtId="4" fontId="2" fillId="0" borderId="7" xfId="1" applyNumberFormat="1" applyFont="1" applyBorder="1"/>
    <xf numFmtId="0" fontId="0" fillId="0" borderId="0" xfId="0" applyBorder="1"/>
    <xf numFmtId="0" fontId="0" fillId="0" borderId="8" xfId="0" applyBorder="1"/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>
      <selection activeCell="A5" sqref="A5:P5"/>
    </sheetView>
  </sheetViews>
  <sheetFormatPr defaultColWidth="11.42578125" defaultRowHeight="12.75"/>
  <cols>
    <col min="1" max="1" width="21" style="14" customWidth="1"/>
    <col min="2" max="9" width="9.5703125" style="14" customWidth="1"/>
    <col min="10" max="12" width="10" style="14" customWidth="1"/>
    <col min="13" max="16" width="9.7109375" style="14" customWidth="1"/>
  </cols>
  <sheetData>
    <row r="1" spans="1:16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>
      <c r="A2" s="5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8.75" customHeight="1">
      <c r="A6" s="19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6" t="s">
        <v>8</v>
      </c>
      <c r="I6" s="7"/>
      <c r="J6" s="24" t="s">
        <v>9</v>
      </c>
      <c r="K6" s="25"/>
      <c r="L6" s="26"/>
      <c r="M6" s="21" t="s">
        <v>10</v>
      </c>
      <c r="N6" s="21" t="s">
        <v>11</v>
      </c>
      <c r="O6" s="21" t="s">
        <v>12</v>
      </c>
      <c r="P6" s="21" t="s">
        <v>13</v>
      </c>
    </row>
    <row r="7" spans="1:16" ht="18.75" customHeight="1">
      <c r="A7" s="20"/>
      <c r="B7" s="22"/>
      <c r="C7" s="22"/>
      <c r="D7" s="23"/>
      <c r="E7" s="23"/>
      <c r="F7" s="23"/>
      <c r="G7" s="23"/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23"/>
      <c r="N7" s="23"/>
      <c r="O7" s="23"/>
      <c r="P7" s="23"/>
    </row>
    <row r="8" spans="1:16" ht="14.25" customHeight="1">
      <c r="A8" s="9" t="s">
        <v>20</v>
      </c>
      <c r="B8" s="10"/>
      <c r="C8" s="10">
        <f>IF(B8&gt;=2400,2400,B8)</f>
        <v>0</v>
      </c>
      <c r="D8" s="10">
        <f>+B8-C8</f>
        <v>0</v>
      </c>
      <c r="E8" s="10">
        <f>ROUND(D8*13%,0)</f>
        <v>0</v>
      </c>
      <c r="F8" s="11"/>
      <c r="G8" s="10">
        <f>IF(E8&gt;ROUND(C8*0.13,0),ROUND(C8*0.13,0),E8)</f>
        <v>0</v>
      </c>
      <c r="H8" s="10">
        <f>IF(E8-G8-F8&gt;=1,E8-G8-F8,0)</f>
        <v>0</v>
      </c>
      <c r="I8" s="10">
        <f>IF(G8+F8-E8&gt;=1,F8+G8-E8,0)</f>
        <v>0</v>
      </c>
      <c r="J8" s="10">
        <v>0</v>
      </c>
      <c r="K8" s="10">
        <f>ROUND((J8/1.53805*1.53826)-J8,0)</f>
        <v>0</v>
      </c>
      <c r="L8" s="10">
        <f>SUM(J8:K8)</f>
        <v>0</v>
      </c>
      <c r="M8" s="10">
        <f>+L8+I8</f>
        <v>0</v>
      </c>
      <c r="N8" s="10">
        <f>IF(AND(M8&gt;=1,H8&gt;M8),M8,IF(M8&gt;=H8,H8,0))</f>
        <v>0</v>
      </c>
      <c r="O8" s="12">
        <f>+H8-N8</f>
        <v>0</v>
      </c>
      <c r="P8" s="10">
        <f>+M8-N8</f>
        <v>0</v>
      </c>
    </row>
    <row r="9" spans="1:16" ht="14.25" customHeight="1">
      <c r="A9" s="9" t="s">
        <v>20</v>
      </c>
      <c r="B9" s="10"/>
      <c r="C9" s="10">
        <f t="shared" ref="C9:C12" si="0">IF(B9&gt;=2400,2400,B9)</f>
        <v>0</v>
      </c>
      <c r="D9" s="10">
        <f>+B9-C9</f>
        <v>0</v>
      </c>
      <c r="E9" s="10">
        <f>ROUND(D9*13%,0)</f>
        <v>0</v>
      </c>
      <c r="F9" s="11"/>
      <c r="G9" s="10">
        <f>IF(E9&gt;ROUND(C9*0.13,0),ROUND(C9*0.13,0),E9)</f>
        <v>0</v>
      </c>
      <c r="H9" s="10">
        <f>IF(E9-G9-F9&gt;=1,E9-G9-F9,0)</f>
        <v>0</v>
      </c>
      <c r="I9" s="10">
        <f>IF(G9+F9-E9&gt;=1,F9+G9-E9,0)</f>
        <v>0</v>
      </c>
      <c r="J9" s="10"/>
      <c r="K9" s="10">
        <f>ROUND(((1.84368/1.83686)-1)*J9,0)</f>
        <v>0</v>
      </c>
      <c r="L9" s="10">
        <f>SUM(J9:K9)</f>
        <v>0</v>
      </c>
      <c r="M9" s="10">
        <f>+L9+I9</f>
        <v>0</v>
      </c>
      <c r="N9" s="10">
        <f>IF(AND(M9&gt;=1,H9&gt;M9),M9,IF(M9&gt;=H9,H9,0))</f>
        <v>0</v>
      </c>
      <c r="O9" s="12">
        <f>+H9-N9</f>
        <v>0</v>
      </c>
      <c r="P9" s="10">
        <f>+M9-N9</f>
        <v>0</v>
      </c>
    </row>
    <row r="10" spans="1:16" ht="14.25" customHeight="1">
      <c r="A10" s="9" t="s">
        <v>20</v>
      </c>
      <c r="B10" s="10"/>
      <c r="C10" s="10">
        <f t="shared" si="0"/>
        <v>0</v>
      </c>
      <c r="D10" s="10">
        <f>+B10-C10</f>
        <v>0</v>
      </c>
      <c r="E10" s="10">
        <f>ROUND(D10*13%,0)</f>
        <v>0</v>
      </c>
      <c r="F10" s="11">
        <v>0</v>
      </c>
      <c r="G10" s="10">
        <f>IF(E10&gt;ROUND(C10*0.13,0),ROUND(C10*0.13,0),E10)</f>
        <v>0</v>
      </c>
      <c r="H10" s="10">
        <f>IF(E10-G10-F10&gt;=1,E10-G10-F10,0)</f>
        <v>0</v>
      </c>
      <c r="I10" s="10">
        <f>IF(G10+F10-E10&gt;=1,F10+G10-E10,0)</f>
        <v>0</v>
      </c>
      <c r="J10" s="10"/>
      <c r="K10" s="10">
        <f>ROUND((J10/1.53805*1.53826)-J10,0)</f>
        <v>0</v>
      </c>
      <c r="L10" s="10">
        <f>SUM(J10:K10)</f>
        <v>0</v>
      </c>
      <c r="M10" s="10">
        <f>+L10+I10</f>
        <v>0</v>
      </c>
      <c r="N10" s="10">
        <f>IF(AND(M10&gt;=1,H10&gt;M10),M10,IF(M10&gt;=H10,H10,0))</f>
        <v>0</v>
      </c>
      <c r="O10" s="12">
        <f>+H10-N10</f>
        <v>0</v>
      </c>
      <c r="P10" s="10">
        <f>+M10-N10</f>
        <v>0</v>
      </c>
    </row>
    <row r="11" spans="1:16" ht="14.25" customHeight="1">
      <c r="A11" s="9" t="s">
        <v>20</v>
      </c>
      <c r="B11" s="10"/>
      <c r="C11" s="10">
        <f t="shared" si="0"/>
        <v>0</v>
      </c>
      <c r="D11" s="10">
        <f>+B11-C11</f>
        <v>0</v>
      </c>
      <c r="E11" s="10">
        <f>ROUND(D11*13%,0)</f>
        <v>0</v>
      </c>
      <c r="F11" s="11">
        <v>0</v>
      </c>
      <c r="G11" s="10">
        <f>IF(E11&gt;ROUND(C11*0.13,0),ROUND(C11*0.13,0),E11)</f>
        <v>0</v>
      </c>
      <c r="H11" s="10">
        <f>IF(E11-G11-F11&gt;=1,E11-G11-F11,0)</f>
        <v>0</v>
      </c>
      <c r="I11" s="10">
        <f>IF(G11+F11-E11&gt;=1,F11+G11-E11,0)</f>
        <v>0</v>
      </c>
      <c r="J11" s="10">
        <v>0</v>
      </c>
      <c r="K11" s="10">
        <f>ROUND((J11/1.53805*1.53826)-J11,0)</f>
        <v>0</v>
      </c>
      <c r="L11" s="10">
        <f>SUM(J11:K11)</f>
        <v>0</v>
      </c>
      <c r="M11" s="10">
        <f>+L11+I11</f>
        <v>0</v>
      </c>
      <c r="N11" s="10">
        <f>IF(AND(M11&gt;=1,H11&gt;M11),M11,IF(M11&gt;=H11,H11,0))</f>
        <v>0</v>
      </c>
      <c r="O11" s="12">
        <f>+H11-N11</f>
        <v>0</v>
      </c>
      <c r="P11" s="10">
        <f>+M11-N11</f>
        <v>0</v>
      </c>
    </row>
    <row r="12" spans="1:16" ht="14.25" customHeight="1" thickBot="1">
      <c r="A12" s="9" t="s">
        <v>20</v>
      </c>
      <c r="B12" s="10"/>
      <c r="C12" s="10">
        <f t="shared" si="0"/>
        <v>0</v>
      </c>
      <c r="D12" s="10">
        <f>+B12-C12</f>
        <v>0</v>
      </c>
      <c r="E12" s="10">
        <f>ROUND(D12*13%,0)</f>
        <v>0</v>
      </c>
      <c r="F12" s="11">
        <v>0</v>
      </c>
      <c r="G12" s="10">
        <f>IF(E12&gt;ROUND(C12*0.13,0),ROUND(C12*0.13,0),E12)</f>
        <v>0</v>
      </c>
      <c r="H12" s="10">
        <f>IF(E12-G12-F12&gt;=1,E12-G12-F12,0)</f>
        <v>0</v>
      </c>
      <c r="I12" s="10">
        <f>IF(G12+F12-E12&gt;=1,F12+G12-E12,0)</f>
        <v>0</v>
      </c>
      <c r="J12" s="10">
        <v>0</v>
      </c>
      <c r="K12" s="10">
        <f>ROUND((J12/1.53805*1.53826)-J12,0)</f>
        <v>0</v>
      </c>
      <c r="L12" s="10">
        <f>SUM(J12:K12)</f>
        <v>0</v>
      </c>
      <c r="M12" s="10">
        <f>+L12+I12</f>
        <v>0</v>
      </c>
      <c r="N12" s="10">
        <f>IF(AND(M12&gt;=1,H12&gt;M12),M12,IF(M12&gt;=H12,H12,0))</f>
        <v>0</v>
      </c>
      <c r="O12" s="12">
        <f>+H12-N12</f>
        <v>0</v>
      </c>
      <c r="P12" s="10">
        <f>+M12-N12</f>
        <v>0</v>
      </c>
    </row>
    <row r="13" spans="1:16" ht="15" customHeight="1" thickBot="1">
      <c r="A13" s="13" t="s">
        <v>19</v>
      </c>
      <c r="B13" s="13">
        <f t="shared" ref="B13:P13" si="1">SUM(B8:B12)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  <c r="P13" s="13">
        <f t="shared" si="1"/>
        <v>0</v>
      </c>
    </row>
    <row r="14" spans="1:16">
      <c r="B14" s="15" t="s">
        <v>21</v>
      </c>
      <c r="C14" s="15" t="s">
        <v>22</v>
      </c>
      <c r="D14" s="15"/>
      <c r="E14" s="15" t="s">
        <v>23</v>
      </c>
      <c r="F14" s="15" t="s">
        <v>24</v>
      </c>
      <c r="G14" s="15" t="s">
        <v>25</v>
      </c>
      <c r="H14" s="15"/>
      <c r="I14" s="15"/>
      <c r="J14" s="15"/>
      <c r="K14" s="15"/>
      <c r="L14" s="15" t="s">
        <v>26</v>
      </c>
      <c r="M14" s="15"/>
      <c r="N14" s="15"/>
      <c r="O14" s="15" t="s">
        <v>27</v>
      </c>
      <c r="P14" s="15" t="s">
        <v>28</v>
      </c>
    </row>
  </sheetData>
  <mergeCells count="15">
    <mergeCell ref="A3:P3"/>
    <mergeCell ref="A4:P4"/>
    <mergeCell ref="A5:P5"/>
    <mergeCell ref="A6:A7"/>
    <mergeCell ref="B6:B7"/>
    <mergeCell ref="P6:P7"/>
    <mergeCell ref="J6:L6"/>
    <mergeCell ref="M6:M7"/>
    <mergeCell ref="N6:N7"/>
    <mergeCell ref="O6:O7"/>
    <mergeCell ref="C6:C7"/>
    <mergeCell ref="D6:D7"/>
    <mergeCell ref="E6:E7"/>
    <mergeCell ref="F6:F7"/>
    <mergeCell ref="G6:G7"/>
  </mergeCells>
  <phoneticPr fontId="0" type="noConversion"/>
  <pageMargins left="0.25" right="0.25" top="0.75" bottom="0.75" header="0.3" footer="0.3"/>
  <pageSetup scale="90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5750</cp:lastModifiedBy>
  <cp:lastPrinted>2013-09-28T01:17:12Z</cp:lastPrinted>
  <dcterms:created xsi:type="dcterms:W3CDTF">2011-04-03T01:35:32Z</dcterms:created>
  <dcterms:modified xsi:type="dcterms:W3CDTF">2013-09-28T01:17:22Z</dcterms:modified>
</cp:coreProperties>
</file>