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85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40" i="1" l="1"/>
  <c r="B35" i="1"/>
  <c r="B27" i="1"/>
  <c r="C20" i="1"/>
  <c r="B29" i="1" s="1"/>
  <c r="B20" i="1"/>
  <c r="B28" i="1" s="1"/>
  <c r="B43" i="1"/>
  <c r="B38" i="1"/>
  <c r="B37" i="1"/>
  <c r="B36" i="1"/>
  <c r="C19" i="1"/>
  <c r="B19" i="1"/>
  <c r="C21" i="1" l="1"/>
  <c r="B31" i="1"/>
  <c r="B42" i="1" s="1"/>
  <c r="B44" i="1" s="1"/>
  <c r="B21" i="1"/>
</calcChain>
</file>

<file path=xl/sharedStrings.xml><?xml version="1.0" encoding="utf-8"?>
<sst xmlns="http://schemas.openxmlformats.org/spreadsheetml/2006/main" count="35" uniqueCount="32">
  <si>
    <t>NIT</t>
  </si>
  <si>
    <t>RAZON SOCIAL</t>
  </si>
  <si>
    <t>FORMULARIO</t>
  </si>
  <si>
    <t>N DE ORDEN</t>
  </si>
  <si>
    <t>FECHA DE VEN</t>
  </si>
  <si>
    <t>FECHA DE PAGO</t>
  </si>
  <si>
    <t>UFV FP</t>
  </si>
  <si>
    <t>UFV FV</t>
  </si>
  <si>
    <t>UFV  FP</t>
  </si>
  <si>
    <t>INTERES</t>
  </si>
  <si>
    <t>PP1</t>
  </si>
  <si>
    <t>FECHA PAGO P.</t>
  </si>
  <si>
    <t>PAGO PARCIAL</t>
  </si>
  <si>
    <t>VP UFV</t>
  </si>
  <si>
    <t>DIAS MORA</t>
  </si>
  <si>
    <t>VP BS</t>
  </si>
  <si>
    <t>PP2</t>
  </si>
  <si>
    <t>1.- CALCULO VALOR PRESENTE</t>
  </si>
  <si>
    <t>2.- DETERMINACION SALDO A FAVOR DEL FISCO</t>
  </si>
  <si>
    <t>T.O. BS</t>
  </si>
  <si>
    <t>T.O. UFV</t>
  </si>
  <si>
    <t>PP1 UFV</t>
  </si>
  <si>
    <t>PP2 UFV</t>
  </si>
  <si>
    <t>SALDO T.O. UFV</t>
  </si>
  <si>
    <t>3.- CALCULO DE LA DEUDA TRIBUTARIA</t>
  </si>
  <si>
    <t>SALDO T.O. BS</t>
  </si>
  <si>
    <t>FACTOR DE INTERES</t>
  </si>
  <si>
    <t>FECHA DE LIQUIDACION</t>
  </si>
  <si>
    <t>DT</t>
  </si>
  <si>
    <t>MULTA</t>
  </si>
  <si>
    <t>TOTAL UFV</t>
  </si>
  <si>
    <t>TOTAL 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</si>
</sst>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0" fontId="0" fillId="0" borderId="0" xfId="0" applyNumberFormat="1"/>
    <xf numFmtId="1" fontId="0" fillId="0" borderId="0" xfId="0" applyNumberFormat="1"/>
    <xf numFmtId="0" fontId="0" fillId="0" borderId="1" xfId="0" applyBorder="1"/>
    <xf numFmtId="14" fontId="0" fillId="0" borderId="1" xfId="0" applyNumberFormat="1" applyBorder="1"/>
    <xf numFmtId="10" fontId="0" fillId="0" borderId="1" xfId="0" applyNumberFormat="1" applyBorder="1"/>
    <xf numFmtId="1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4"/>
  <sheetViews>
    <sheetView tabSelected="1" zoomScale="190" zoomScaleNormal="190" workbookViewId="0">
      <selection activeCell="B45" sqref="B45"/>
    </sheetView>
  </sheetViews>
  <sheetFormatPr baseColWidth="10" defaultRowHeight="15" x14ac:dyDescent="0.25"/>
  <cols>
    <col min="1" max="1" width="15" bestFit="1" customWidth="1"/>
  </cols>
  <sheetData>
    <row r="2" spans="1:3" x14ac:dyDescent="0.25">
      <c r="A2" t="s">
        <v>0</v>
      </c>
    </row>
    <row r="3" spans="1:3" x14ac:dyDescent="0.25">
      <c r="A3" t="s">
        <v>1</v>
      </c>
    </row>
    <row r="4" spans="1:3" x14ac:dyDescent="0.25">
      <c r="A4" t="s">
        <v>2</v>
      </c>
      <c r="B4">
        <v>400</v>
      </c>
    </row>
    <row r="5" spans="1:3" x14ac:dyDescent="0.25">
      <c r="A5" t="s">
        <v>3</v>
      </c>
    </row>
    <row r="6" spans="1:3" x14ac:dyDescent="0.25">
      <c r="A6" t="s">
        <v>4</v>
      </c>
      <c r="B6" s="1">
        <v>41530</v>
      </c>
    </row>
    <row r="7" spans="1:3" x14ac:dyDescent="0.25">
      <c r="A7" t="s">
        <v>5</v>
      </c>
      <c r="B7" s="1">
        <v>41535</v>
      </c>
    </row>
    <row r="8" spans="1:3" x14ac:dyDescent="0.25">
      <c r="A8" t="s">
        <v>7</v>
      </c>
      <c r="B8">
        <v>1.8622700000000001</v>
      </c>
    </row>
    <row r="9" spans="1:3" x14ac:dyDescent="0.25">
      <c r="A9" t="s">
        <v>8</v>
      </c>
      <c r="B9">
        <v>1.86382</v>
      </c>
    </row>
    <row r="10" spans="1:3" x14ac:dyDescent="0.25">
      <c r="A10" t="s">
        <v>9</v>
      </c>
      <c r="B10" s="2">
        <v>7.9799999999999996E-2</v>
      </c>
    </row>
    <row r="12" spans="1:3" x14ac:dyDescent="0.25">
      <c r="A12" s="8" t="s">
        <v>17</v>
      </c>
    </row>
    <row r="14" spans="1:3" x14ac:dyDescent="0.25">
      <c r="A14" s="4"/>
      <c r="B14" s="4" t="s">
        <v>10</v>
      </c>
      <c r="C14" s="4" t="s">
        <v>16</v>
      </c>
    </row>
    <row r="15" spans="1:3" x14ac:dyDescent="0.25">
      <c r="A15" s="4" t="s">
        <v>12</v>
      </c>
      <c r="B15" s="4">
        <v>2500</v>
      </c>
      <c r="C15" s="4">
        <v>0</v>
      </c>
    </row>
    <row r="16" spans="1:3" x14ac:dyDescent="0.25">
      <c r="A16" s="4" t="s">
        <v>11</v>
      </c>
      <c r="B16" s="5">
        <v>41533</v>
      </c>
      <c r="C16" s="5">
        <v>41535</v>
      </c>
    </row>
    <row r="17" spans="1:3" x14ac:dyDescent="0.25">
      <c r="A17" s="4" t="s">
        <v>6</v>
      </c>
      <c r="B17" s="4">
        <v>1.8632</v>
      </c>
      <c r="C17" s="4">
        <v>1.86382</v>
      </c>
    </row>
    <row r="18" spans="1:3" x14ac:dyDescent="0.25">
      <c r="A18" s="4" t="s">
        <v>9</v>
      </c>
      <c r="B18" s="6">
        <v>7.9799999999999996E-2</v>
      </c>
      <c r="C18" s="6">
        <v>7.9799999999999996E-2</v>
      </c>
    </row>
    <row r="19" spans="1:3" x14ac:dyDescent="0.25">
      <c r="A19" s="4" t="s">
        <v>14</v>
      </c>
      <c r="B19" s="7">
        <f>+B16-$B$6</f>
        <v>3</v>
      </c>
      <c r="C19" s="7">
        <f>+C16-$B$6</f>
        <v>5</v>
      </c>
    </row>
    <row r="20" spans="1:3" x14ac:dyDescent="0.25">
      <c r="A20" s="4" t="s">
        <v>13</v>
      </c>
      <c r="B20" s="4">
        <f>ROUND((B15/B17)/(1+(B18/360))^B19,0)</f>
        <v>1341</v>
      </c>
      <c r="C20" s="4">
        <f>ROUND((C15/C17)/(1+(C18/360))^C19,0)</f>
        <v>0</v>
      </c>
    </row>
    <row r="21" spans="1:3" x14ac:dyDescent="0.25">
      <c r="A21" s="4" t="s">
        <v>15</v>
      </c>
      <c r="B21" s="4">
        <f>+B20*$B$8</f>
        <v>2497.3040700000001</v>
      </c>
      <c r="C21" s="4">
        <f>+C20*$B$8</f>
        <v>0</v>
      </c>
    </row>
    <row r="24" spans="1:3" x14ac:dyDescent="0.25">
      <c r="A24" t="s">
        <v>18</v>
      </c>
    </row>
    <row r="26" spans="1:3" x14ac:dyDescent="0.25">
      <c r="A26" t="s">
        <v>19</v>
      </c>
      <c r="B26">
        <v>3994</v>
      </c>
    </row>
    <row r="27" spans="1:3" x14ac:dyDescent="0.25">
      <c r="A27" t="s">
        <v>20</v>
      </c>
      <c r="B27">
        <f>+ROUND(B26/B8,0)</f>
        <v>2145</v>
      </c>
    </row>
    <row r="28" spans="1:3" x14ac:dyDescent="0.25">
      <c r="A28" t="s">
        <v>21</v>
      </c>
      <c r="B28">
        <f>+B20</f>
        <v>1341</v>
      </c>
    </row>
    <row r="29" spans="1:3" x14ac:dyDescent="0.25">
      <c r="A29" t="s">
        <v>22</v>
      </c>
      <c r="B29">
        <f>+C20</f>
        <v>0</v>
      </c>
    </row>
    <row r="31" spans="1:3" x14ac:dyDescent="0.25">
      <c r="A31" t="s">
        <v>23</v>
      </c>
      <c r="B31">
        <f>+B27-B28-B29</f>
        <v>804</v>
      </c>
    </row>
    <row r="33" spans="1:2" x14ac:dyDescent="0.25">
      <c r="A33" t="s">
        <v>24</v>
      </c>
    </row>
    <row r="35" spans="1:2" x14ac:dyDescent="0.25">
      <c r="A35" t="s">
        <v>25</v>
      </c>
      <c r="B35">
        <f>+B31*B8</f>
        <v>1497.2650800000001</v>
      </c>
    </row>
    <row r="36" spans="1:2" x14ac:dyDescent="0.25">
      <c r="A36" t="s">
        <v>26</v>
      </c>
      <c r="B36">
        <f>+(1+(B10/360))^B37</f>
        <v>1.0011088248033746</v>
      </c>
    </row>
    <row r="37" spans="1:2" x14ac:dyDescent="0.25">
      <c r="A37" t="s">
        <v>14</v>
      </c>
      <c r="B37" s="3">
        <f>+B7-B6</f>
        <v>5</v>
      </c>
    </row>
    <row r="38" spans="1:2" x14ac:dyDescent="0.25">
      <c r="A38" t="s">
        <v>27</v>
      </c>
      <c r="B38" s="1">
        <f>+B7</f>
        <v>41535</v>
      </c>
    </row>
    <row r="40" spans="1:2" x14ac:dyDescent="0.25">
      <c r="A40" t="s">
        <v>28</v>
      </c>
      <c r="B40">
        <f>+B31*B36</f>
        <v>804.8914951419132</v>
      </c>
    </row>
    <row r="41" spans="1:2" x14ac:dyDescent="0.25">
      <c r="A41" t="s">
        <v>29</v>
      </c>
      <c r="B41">
        <v>0</v>
      </c>
    </row>
    <row r="42" spans="1:2" x14ac:dyDescent="0.25">
      <c r="A42" t="s">
        <v>30</v>
      </c>
      <c r="B42">
        <f>+B40+B41</f>
        <v>804.8914951419132</v>
      </c>
    </row>
    <row r="43" spans="1:2" x14ac:dyDescent="0.25">
      <c r="A43" t="s">
        <v>6</v>
      </c>
      <c r="B43">
        <f>+B9</f>
        <v>1.86382</v>
      </c>
    </row>
    <row r="44" spans="1:2" x14ac:dyDescent="0.25">
      <c r="A44" t="s">
        <v>31</v>
      </c>
      <c r="B44">
        <f>+B42*B43</f>
        <v>1500.1728664754007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USER-4</dc:creator>
  <cp:lastModifiedBy>USER-4</cp:lastModifiedBy>
  <dcterms:created xsi:type="dcterms:W3CDTF">2013-09-21T00:51:37Z</dcterms:created>
  <dcterms:modified xsi:type="dcterms:W3CDTF">2013-09-21T01:21:55Z</dcterms:modified>
</cp:coreProperties>
</file>